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okR\Documents\Economic Development Transparency\Deliverables\"/>
    </mc:Choice>
  </mc:AlternateContent>
  <xr:revisionPtr revIDLastSave="0" documentId="13_ncr:1_{AAE8247C-4157-4758-A668-C71179385AC8}" xr6:coauthVersionLast="47" xr6:coauthVersionMax="47" xr10:uidLastSave="{00000000-0000-0000-0000-000000000000}"/>
  <bookViews>
    <workbookView xWindow="990" yWindow="0" windowWidth="28605" windowHeight="23385" xr2:uid="{DAD5D932-ECAC-438F-9BEC-6ACAD53C41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P34" i="1" s="1"/>
  <c r="H34" i="1"/>
  <c r="I34" i="1"/>
  <c r="J34" i="1"/>
  <c r="K34" i="1"/>
  <c r="L34" i="1"/>
  <c r="M34" i="1"/>
  <c r="N34" i="1"/>
  <c r="O34" i="1"/>
  <c r="G34" i="1"/>
  <c r="K31" i="1"/>
  <c r="L31" i="1"/>
  <c r="M31" i="1"/>
  <c r="N31" i="1"/>
  <c r="O31" i="1"/>
  <c r="J31" i="1"/>
  <c r="P29" i="1"/>
  <c r="P30" i="1"/>
  <c r="P31" i="1" l="1"/>
  <c r="N21" i="1"/>
  <c r="N25" i="1" l="1"/>
  <c r="N27" i="1" s="1"/>
  <c r="N36" i="1" s="1"/>
  <c r="O25" i="1"/>
  <c r="M25" i="1"/>
  <c r="C21" i="1"/>
  <c r="C27" i="1" s="1"/>
  <c r="C36" i="1" s="1"/>
  <c r="D21" i="1"/>
  <c r="D27" i="1" s="1"/>
  <c r="D36" i="1" s="1"/>
  <c r="E21" i="1"/>
  <c r="E27" i="1" s="1"/>
  <c r="E36" i="1" s="1"/>
  <c r="F21" i="1"/>
  <c r="F27" i="1" s="1"/>
  <c r="F36" i="1" s="1"/>
  <c r="G21" i="1"/>
  <c r="G27" i="1" s="1"/>
  <c r="G36" i="1" s="1"/>
  <c r="H21" i="1"/>
  <c r="H27" i="1" s="1"/>
  <c r="H36" i="1" s="1"/>
  <c r="I21" i="1"/>
  <c r="I27" i="1" s="1"/>
  <c r="I36" i="1" s="1"/>
  <c r="J21" i="1"/>
  <c r="J27" i="1" s="1"/>
  <c r="J36" i="1" s="1"/>
  <c r="K21" i="1"/>
  <c r="K27" i="1" s="1"/>
  <c r="K36" i="1" s="1"/>
  <c r="L21" i="1"/>
  <c r="L27" i="1" s="1"/>
  <c r="L36" i="1" s="1"/>
  <c r="M21" i="1"/>
  <c r="O21" i="1"/>
  <c r="B21" i="1"/>
  <c r="B27" i="1" s="1"/>
  <c r="B36" i="1" s="1"/>
  <c r="P24" i="1"/>
  <c r="P5" i="1"/>
  <c r="P6" i="1"/>
  <c r="P7" i="1"/>
  <c r="P8" i="1"/>
  <c r="P9" i="1"/>
  <c r="P10" i="1"/>
  <c r="P11" i="1"/>
  <c r="P12" i="1"/>
  <c r="P13" i="1"/>
  <c r="P18" i="1"/>
  <c r="P15" i="1"/>
  <c r="P16" i="1"/>
  <c r="P17" i="1"/>
  <c r="P19" i="1"/>
  <c r="P20" i="1"/>
  <c r="P14" i="1"/>
  <c r="P23" i="1"/>
  <c r="O27" i="1" l="1"/>
  <c r="O36" i="1" s="1"/>
  <c r="M27" i="1"/>
  <c r="M36" i="1" s="1"/>
  <c r="P21" i="1"/>
  <c r="P25" i="1"/>
  <c r="P36" i="1" l="1"/>
  <c r="P27" i="1"/>
</calcChain>
</file>

<file path=xl/sharedStrings.xml><?xml version="1.0" encoding="utf-8"?>
<sst xmlns="http://schemas.openxmlformats.org/spreadsheetml/2006/main" count="45" uniqueCount="44">
  <si>
    <t>Amarillo LTACH</t>
  </si>
  <si>
    <t>BSA Hospital</t>
  </si>
  <si>
    <t>Buc-ee's</t>
  </si>
  <si>
    <t>Cinergy</t>
  </si>
  <si>
    <t>Courtyard by Marriott</t>
  </si>
  <si>
    <t>Double R Lofts</t>
  </si>
  <si>
    <t>Dubs Development</t>
  </si>
  <si>
    <t>Embassy Suites</t>
  </si>
  <si>
    <t>Firestone</t>
  </si>
  <si>
    <t>First Bank SW Residential</t>
  </si>
  <si>
    <t>Home2Suites</t>
  </si>
  <si>
    <t>Levine</t>
  </si>
  <si>
    <t>Lofts on 10th</t>
  </si>
  <si>
    <t>TNT Travel Center</t>
  </si>
  <si>
    <t>Woolworth</t>
  </si>
  <si>
    <t>Xcel Electric</t>
  </si>
  <si>
    <t>Tax Year</t>
  </si>
  <si>
    <t>Fiscal Year</t>
  </si>
  <si>
    <t>2024/25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</si>
  <si>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</si>
  <si>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</si>
  <si>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</si>
  <si>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</si>
  <si>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</si>
  <si>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</si>
  <si>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</si>
  <si>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</si>
  <si>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</si>
  <si>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</si>
  <si>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</si>
  <si>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</si>
  <si>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</si>
  <si>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Total Rebated to Date</t>
  </si>
  <si>
    <t>Total Rebated Per Year - Sales Tax</t>
  </si>
  <si>
    <t>Total Rebated Per Year - All Property Tax Rebates</t>
  </si>
  <si>
    <t>Total Rebated Per Year - Chapter 380 Property Tax Rebates</t>
  </si>
  <si>
    <t>Total Rebated Per Year - Chapter 311 Property Tax Rebates</t>
  </si>
  <si>
    <t>Total Rebated Per Year- Hotel Occupancy Tax</t>
  </si>
  <si>
    <t>Premier Truck Group</t>
  </si>
  <si>
    <t>TNT Downtown</t>
  </si>
  <si>
    <t>TNT Eastern</t>
  </si>
  <si>
    <t>Westover Village, Unit 12</t>
  </si>
  <si>
    <t>Total Rebated Per Year - All Rebate Types</t>
  </si>
  <si>
    <t>City of Amarillo Rebates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</si>
</sst>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6">
    <xf numFmtId="0" fontId="0" fillId="0" borderId="0" xfId="0"/>
    <xf numFmtId="44" fontId="3" fillId="0" borderId="3" xfId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44" fontId="3" fillId="0" borderId="1" xfId="1" applyFont="1" applyFill="1" applyBorder="1" applyAlignment="1">
      <alignment horizontal="center"/>
    </xf>
    <xf numFmtId="44" fontId="3" fillId="0" borderId="1" xfId="1" applyFont="1" applyFill="1" applyBorder="1"/>
    <xf numFmtId="0" fontId="3" fillId="0" borderId="0" xfId="0" applyFont="1" applyFill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3" fillId="0" borderId="0" xfId="0" applyFont="1" applyFill="1" applyBorder="1"/>
    <xf numFmtId="44" fontId="3" fillId="0" borderId="0" xfId="0" applyNumberFormat="1" applyFont="1" applyFill="1"/>
    <xf numFmtId="44" fontId="3" fillId="2" borderId="1" xfId="0" applyNumberFormat="1" applyFont="1" applyFill="1" applyBorder="1"/>
    <xf numFmtId="0" fontId="3" fillId="0" borderId="6" xfId="0" applyFont="1" applyFill="1" applyBorder="1"/>
    <xf numFmtId="44" fontId="3" fillId="0" borderId="4" xfId="0" applyNumberFormat="1" applyFont="1" applyFill="1" applyBorder="1"/>
    <xf numFmtId="0" fontId="4" fillId="0" borderId="3" xfId="0" applyFont="1" applyFill="1" applyBorder="1" applyAlignment="1">
      <alignment horizontal="center"/>
    </xf>
    <xf numFmtId="44" fontId="3" fillId="2" borderId="3" xfId="0" applyNumberFormat="1" applyFont="1" applyFill="1" applyBorder="1"/>
    <xf numFmtId="44" fontId="5" fillId="2" borderId="1" xfId="0" applyNumberFormat="1" applyFont="1" applyFill="1" applyBorder="1"/>
    <xf numFmtId="44" fontId="3" fillId="0" borderId="0" xfId="1" applyFont="1" applyFill="1" applyBorder="1"/>
    <xf numFmtId="44" fontId="3" fillId="0" borderId="0" xfId="1" applyFont="1" applyFill="1" applyBorder="1" applyAlignment="1">
      <alignment horizontal="center"/>
    </xf>
    <xf numFmtId="0" fontId="3" fillId="0" borderId="2" xfId="0" applyFont="1" applyFill="1" applyBorder="1"/>
    <xf numFmtId="44" fontId="3" fillId="0" borderId="16" xfId="0" applyNumberFormat="1" applyFont="1" applyFill="1" applyBorder="1"/>
    <xf numFmtId="0" fontId="3" fillId="0" borderId="0" xfId="0" applyFont="1" applyFill="1" applyBorder="1" applyAlignment="1">
      <alignment horizontal="right"/>
    </xf>
    <xf numFmtId="44" fontId="3" fillId="0" borderId="0" xfId="0" applyNumberFormat="1" applyFont="1" applyFill="1" applyBorder="1"/>
    <xf numFmtId="0" fontId="4" fillId="0" borderId="4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wrapText="1"/>
    </xf>
    <xf numFmtId="44" fontId="6" fillId="0" borderId="14" xfId="0" applyNumberFormat="1" applyFont="1" applyFill="1" applyBorder="1" applyAlignment="1">
      <alignment wrapText="1"/>
    </xf>
    <xf numFmtId="0" fontId="2" fillId="0" borderId="0" xfId="0" applyFont="1" applyFill="1"/>
    <xf numFmtId="44" fontId="2" fillId="0" borderId="0" xfId="0" applyNumberFormat="1" applyFont="1" applyFill="1"/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44" fontId="4" fillId="0" borderId="5" xfId="0" applyNumberFormat="1" applyFont="1" applyFill="1" applyBorder="1"/>
    <xf numFmtId="44" fontId="4" fillId="0" borderId="0" xfId="0" applyNumberFormat="1" applyFont="1" applyFill="1" applyBorder="1"/>
    <xf numFmtId="0" fontId="6" fillId="0" borderId="17" xfId="0" applyFont="1" applyFill="1" applyBorder="1" applyAlignment="1">
      <alignment wrapText="1"/>
    </xf>
    <xf numFmtId="44" fontId="5" fillId="0" borderId="16" xfId="0" applyNumberFormat="1" applyFont="1" applyFill="1" applyBorder="1"/>
    <xf numFmtId="44" fontId="4" fillId="0" borderId="16" xfId="0" applyNumberFormat="1" applyFont="1" applyFill="1" applyBorder="1"/>
    <xf numFmtId="44" fontId="3" fillId="0" borderId="18" xfId="0" applyNumberFormat="1" applyFont="1" applyFill="1" applyBorder="1"/>
    <xf numFmtId="0" fontId="3" fillId="0" borderId="18" xfId="0" applyFont="1" applyFill="1" applyBorder="1"/>
    <xf numFmtId="0" fontId="6" fillId="0" borderId="0" xfId="0" applyFont="1" applyFill="1" applyBorder="1" applyAlignment="1">
      <alignment wrapText="1"/>
    </xf>
    <xf numFmtId="0" fontId="6" fillId="0" borderId="5" xfId="0" applyFont="1" applyFill="1" applyBorder="1" applyAlignment="1">
      <alignment wrapText="1"/>
    </xf>
    <xf numFmtId="44" fontId="3" fillId="0" borderId="5" xfId="0" applyNumberFormat="1" applyFont="1" applyFill="1" applyBorder="1"/>
    <xf numFmtId="0" fontId="3" fillId="2" borderId="1" xfId="0" applyFont="1" applyFill="1" applyBorder="1"/>
    <xf numFmtId="0" fontId="6" fillId="3" borderId="12" xfId="0" applyFont="1" applyFill="1" applyBorder="1" applyAlignment="1">
      <alignment wrapText="1"/>
    </xf>
    <xf numFmtId="44" fontId="3" fillId="3" borderId="8" xfId="0" applyNumberFormat="1" applyFont="1" applyFill="1" applyBorder="1"/>
    <xf numFmtId="44" fontId="3" fillId="3" borderId="7" xfId="0" applyNumberFormat="1" applyFont="1" applyFill="1" applyBorder="1"/>
    <xf numFmtId="44" fontId="4" fillId="3" borderId="5" xfId="0" applyNumberFormat="1" applyFont="1" applyFill="1" applyBorder="1"/>
    <xf numFmtId="44" fontId="3" fillId="4" borderId="0" xfId="0" applyNumberFormat="1" applyFont="1" applyFill="1" applyBorder="1"/>
    <xf numFmtId="0" fontId="6" fillId="4" borderId="0" xfId="0" applyFont="1" applyFill="1" applyBorder="1" applyAlignment="1">
      <alignment wrapText="1"/>
    </xf>
    <xf numFmtId="0" fontId="3" fillId="4" borderId="0" xfId="0" applyFont="1" applyFill="1" applyBorder="1"/>
    <xf numFmtId="0" fontId="3" fillId="4" borderId="19" xfId="0" applyFont="1" applyFill="1" applyBorder="1"/>
    <xf numFmtId="44" fontId="3" fillId="4" borderId="19" xfId="0" applyNumberFormat="1" applyFont="1" applyFill="1" applyBorder="1"/>
    <xf numFmtId="44" fontId="4" fillId="4" borderId="19" xfId="0" applyNumberFormat="1" applyFont="1" applyFill="1" applyBorder="1"/>
    <xf numFmtId="0" fontId="6" fillId="0" borderId="16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 wrapText="1"/>
    </xf>
    <xf numFmtId="0" fontId="6" fillId="0" borderId="16" xfId="0" applyFont="1" applyFill="1" applyBorder="1" applyAlignment="1">
      <alignment horizontal="right"/>
    </xf>
    <xf numFmtId="0" fontId="6" fillId="0" borderId="21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/>
    </xf>
    <xf numFmtId="44" fontId="3" fillId="0" borderId="2" xfId="0" applyNumberFormat="1" applyFont="1" applyFill="1" applyBorder="1" applyAlignment="1">
      <alignment horizontal="center"/>
    </xf>
    <xf numFmtId="44" fontId="4" fillId="0" borderId="2" xfId="0" applyNumberFormat="1" applyFont="1" applyFill="1" applyBorder="1"/>
    <xf numFmtId="0" fontId="6" fillId="3" borderId="24" xfId="0" applyFont="1" applyFill="1" applyBorder="1" applyAlignment="1">
      <alignment wrapText="1"/>
    </xf>
    <xf numFmtId="0" fontId="3" fillId="3" borderId="24" xfId="0" applyFont="1" applyFill="1" applyBorder="1"/>
    <xf numFmtId="0" fontId="4" fillId="3" borderId="24" xfId="0" applyFont="1" applyFill="1" applyBorder="1" applyAlignment="1">
      <alignment horizontal="center"/>
    </xf>
    <xf numFmtId="44" fontId="3" fillId="3" borderId="24" xfId="0" applyNumberFormat="1" applyFont="1" applyFill="1" applyBorder="1" applyAlignment="1">
      <alignment horizontal="center"/>
    </xf>
    <xf numFmtId="44" fontId="3" fillId="3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left" vertical="center"/>
    </xf>
    <xf numFmtId="44" fontId="3" fillId="0" borderId="20" xfId="1" applyFont="1" applyFill="1" applyBorder="1"/>
    <xf numFmtId="44" fontId="3" fillId="0" borderId="20" xfId="1" applyFont="1" applyFill="1" applyBorder="1" applyAlignment="1">
      <alignment horizontal="center"/>
    </xf>
    <xf numFmtId="44" fontId="3" fillId="0" borderId="22" xfId="1" applyFont="1" applyFill="1" applyBorder="1" applyAlignment="1">
      <alignment horizontal="center"/>
    </xf>
    <xf numFmtId="44" fontId="3" fillId="0" borderId="23" xfId="0" applyNumberFormat="1" applyFont="1" applyFill="1" applyBorder="1"/>
    <xf numFmtId="44" fontId="4" fillId="3" borderId="18" xfId="0" applyNumberFormat="1" applyFont="1" applyFill="1" applyBorder="1"/>
    <xf numFmtId="0" fontId="2" fillId="0" borderId="9" xfId="0" applyFont="1" applyFill="1" applyBorder="1" applyAlignment="1">
      <alignment wrapText="1"/>
    </xf>
    <xf numFmtId="0" fontId="3" fillId="0" borderId="9" xfId="0" applyFont="1" applyFill="1" applyBorder="1"/>
    <xf numFmtId="44" fontId="3" fillId="0" borderId="9" xfId="1" applyFont="1" applyFill="1" applyBorder="1"/>
    <xf numFmtId="44" fontId="3" fillId="0" borderId="10" xfId="1" applyFont="1" applyFill="1" applyBorder="1"/>
    <xf numFmtId="44" fontId="3" fillId="0" borderId="11" xfId="0" applyNumberFormat="1" applyFont="1" applyFill="1" applyBorder="1"/>
    <xf numFmtId="0" fontId="3" fillId="3" borderId="8" xfId="0" applyFont="1" applyFill="1" applyBorder="1"/>
    <xf numFmtId="44" fontId="3" fillId="3" borderId="27" xfId="0" applyNumberFormat="1" applyFont="1" applyFill="1" applyBorder="1"/>
    <xf numFmtId="44" fontId="4" fillId="3" borderId="26" xfId="0" applyNumberFormat="1" applyFont="1" applyFill="1" applyBorder="1"/>
    <xf numFmtId="44" fontId="3" fillId="2" borderId="4" xfId="0" applyNumberFormat="1" applyFont="1" applyFill="1" applyBorder="1"/>
    <xf numFmtId="44" fontId="5" fillId="3" borderId="8" xfId="0" applyNumberFormat="1" applyFont="1" applyFill="1" applyBorder="1"/>
    <xf numFmtId="44" fontId="3" fillId="0" borderId="15" xfId="0" applyNumberFormat="1" applyFont="1" applyFill="1" applyBorder="1" applyAlignment="1"/>
    <xf numFmtId="44" fontId="4" fillId="0" borderId="13" xfId="0" applyNumberFormat="1" applyFont="1" applyFill="1" applyBorder="1" applyAlignment="1"/>
    <xf numFmtId="0" fontId="7" fillId="0" borderId="2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35DB0-001E-4923-B942-DEA3303634C2}">
  <dimension ref="A1:Q58"/>
  <sheetViews>
    <sheetView tabSelected="1" workbookViewId="0">
      <selection activeCell="I8" sqref="I8"/>
    </sheetView>
  </sheetViews>
  <sheetFormatPr defaultRowHeight="18" customHeight="1" x14ac:dyDescent="0.2"/>
  <cols>
    <col min="1" max="1" width="35.7109375" style="26" bestFit="1" customWidth="1"/>
    <col min="2" max="6" width="12.7109375" style="5" bestFit="1" customWidth="1"/>
    <col min="7" max="8" width="14" style="5" bestFit="1" customWidth="1"/>
    <col min="9" max="9" width="16" style="5" customWidth="1"/>
    <col min="10" max="11" width="15.85546875" style="5" customWidth="1"/>
    <col min="12" max="12" width="16" style="5" customWidth="1"/>
    <col min="13" max="13" width="16.28515625" style="5" customWidth="1"/>
    <col min="14" max="14" width="16" style="5" customWidth="1"/>
    <col min="15" max="15" width="16.28515625" style="5" customWidth="1"/>
    <col min="16" max="16" width="18.140625" style="5" customWidth="1"/>
    <col min="17" max="16384" width="9.140625" style="5"/>
  </cols>
  <sheetData>
    <row r="1" spans="1:16" ht="18" customHeight="1" x14ac:dyDescent="0.25">
      <c r="A1" s="85" t="s">
        <v>43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6" ht="18" customHeight="1" x14ac:dyDescent="0.25">
      <c r="A2" s="6" t="s">
        <v>17</v>
      </c>
      <c r="B2" s="7" t="s">
        <v>19</v>
      </c>
      <c r="C2" s="7" t="s">
        <v>20</v>
      </c>
      <c r="D2" s="7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7" t="s">
        <v>27</v>
      </c>
      <c r="K2" s="7" t="s">
        <v>28</v>
      </c>
      <c r="L2" s="7" t="s">
        <v>29</v>
      </c>
      <c r="M2" s="7" t="s">
        <v>30</v>
      </c>
      <c r="N2" s="7" t="s">
        <v>31</v>
      </c>
      <c r="O2" s="13" t="s">
        <v>18</v>
      </c>
      <c r="P2" s="22" t="s">
        <v>32</v>
      </c>
    </row>
    <row r="3" spans="1:16" s="26" customFormat="1" ht="18" customHeight="1" x14ac:dyDescent="0.25">
      <c r="A3" s="23" t="s">
        <v>16</v>
      </c>
      <c r="B3" s="28">
        <v>2011</v>
      </c>
      <c r="C3" s="28">
        <v>2012</v>
      </c>
      <c r="D3" s="28">
        <v>2013</v>
      </c>
      <c r="E3" s="28">
        <v>2014</v>
      </c>
      <c r="F3" s="28">
        <v>2015</v>
      </c>
      <c r="G3" s="28">
        <v>2016</v>
      </c>
      <c r="H3" s="28">
        <v>2017</v>
      </c>
      <c r="I3" s="28">
        <v>2018</v>
      </c>
      <c r="J3" s="28">
        <v>2019</v>
      </c>
      <c r="K3" s="28">
        <v>2020</v>
      </c>
      <c r="L3" s="28">
        <v>2021</v>
      </c>
      <c r="M3" s="28">
        <v>2022</v>
      </c>
      <c r="N3" s="28">
        <v>2023</v>
      </c>
      <c r="O3" s="29">
        <v>2024</v>
      </c>
      <c r="P3" s="22"/>
    </row>
    <row r="4" spans="1:16" s="26" customFormat="1" ht="5.0999999999999996" customHeight="1" x14ac:dyDescent="0.25">
      <c r="A4" s="57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6"/>
    </row>
    <row r="5" spans="1:16" ht="18" customHeight="1" x14ac:dyDescent="0.2">
      <c r="A5" s="2" t="s">
        <v>4</v>
      </c>
      <c r="B5" s="4">
        <v>51921.17</v>
      </c>
      <c r="C5" s="4">
        <v>44510.63</v>
      </c>
      <c r="D5" s="4">
        <v>43327.14</v>
      </c>
      <c r="E5" s="4">
        <v>43786.77</v>
      </c>
      <c r="F5" s="4">
        <v>48654.29</v>
      </c>
      <c r="G5" s="4">
        <v>50761.19</v>
      </c>
      <c r="H5" s="4">
        <v>54563.39</v>
      </c>
      <c r="I5" s="4">
        <v>50594.59</v>
      </c>
      <c r="J5" s="4">
        <v>66617.490000000005</v>
      </c>
      <c r="K5" s="3">
        <v>58973.95</v>
      </c>
      <c r="L5" s="3">
        <v>59775.09</v>
      </c>
      <c r="M5" s="3">
        <v>86631.61</v>
      </c>
      <c r="N5" s="3">
        <v>82949.929999999993</v>
      </c>
      <c r="O5" s="1">
        <v>65603.59</v>
      </c>
      <c r="P5" s="12">
        <f>SUM(B5:O5)</f>
        <v>808670.83</v>
      </c>
    </row>
    <row r="6" spans="1:16" ht="18" customHeight="1" x14ac:dyDescent="0.2">
      <c r="A6" s="2" t="s">
        <v>5</v>
      </c>
      <c r="B6" s="4"/>
      <c r="C6" s="4"/>
      <c r="D6" s="4"/>
      <c r="E6" s="4"/>
      <c r="F6" s="4"/>
      <c r="G6" s="4"/>
      <c r="H6" s="4">
        <v>11042.54</v>
      </c>
      <c r="I6" s="4">
        <v>11402.3</v>
      </c>
      <c r="J6" s="4">
        <v>22701.77</v>
      </c>
      <c r="K6" s="3">
        <v>22668.41</v>
      </c>
      <c r="L6" s="3">
        <v>26161.85</v>
      </c>
      <c r="M6" s="3">
        <v>24546.1</v>
      </c>
      <c r="N6" s="3">
        <v>23945.42</v>
      </c>
      <c r="O6" s="1">
        <v>20312.28</v>
      </c>
      <c r="P6" s="12">
        <f>SUM(B6:O6)</f>
        <v>162780.67000000001</v>
      </c>
    </row>
    <row r="7" spans="1:16" ht="18" customHeight="1" x14ac:dyDescent="0.2">
      <c r="A7" s="2" t="s">
        <v>6</v>
      </c>
      <c r="B7" s="4"/>
      <c r="C7" s="4"/>
      <c r="D7" s="4"/>
      <c r="E7" s="4"/>
      <c r="F7" s="4"/>
      <c r="G7" s="4"/>
      <c r="H7" s="4"/>
      <c r="I7" s="4"/>
      <c r="J7" s="4"/>
      <c r="K7" s="3">
        <v>12850.4</v>
      </c>
      <c r="L7" s="3">
        <v>14073</v>
      </c>
      <c r="M7" s="3">
        <v>19396.41</v>
      </c>
      <c r="N7" s="3">
        <v>19364.39</v>
      </c>
      <c r="O7" s="1">
        <v>19043.900000000001</v>
      </c>
      <c r="P7" s="12">
        <f>SUM(B7:O7)</f>
        <v>84728.1</v>
      </c>
    </row>
    <row r="8" spans="1:16" ht="18" customHeight="1" x14ac:dyDescent="0.2">
      <c r="A8" s="2" t="s">
        <v>7</v>
      </c>
      <c r="B8" s="4"/>
      <c r="C8" s="4"/>
      <c r="D8" s="4"/>
      <c r="E8" s="4"/>
      <c r="F8" s="4"/>
      <c r="G8" s="4"/>
      <c r="H8" s="4"/>
      <c r="I8" s="4">
        <v>185351.81</v>
      </c>
      <c r="J8" s="4">
        <v>172770.58</v>
      </c>
      <c r="K8" s="3">
        <v>152254.43</v>
      </c>
      <c r="L8" s="3">
        <v>137310.70000000001</v>
      </c>
      <c r="M8" s="3">
        <v>148006.26</v>
      </c>
      <c r="N8" s="3">
        <v>116673.3</v>
      </c>
      <c r="O8" s="1">
        <v>127830.02</v>
      </c>
      <c r="P8" s="12">
        <f>SUM(B8:O8)</f>
        <v>1040197.1000000001</v>
      </c>
    </row>
    <row r="9" spans="1:16" ht="18" customHeight="1" x14ac:dyDescent="0.2">
      <c r="A9" s="2" t="s">
        <v>8</v>
      </c>
      <c r="B9" s="4"/>
      <c r="C9" s="4"/>
      <c r="D9" s="4"/>
      <c r="E9" s="4"/>
      <c r="F9" s="4"/>
      <c r="G9" s="4"/>
      <c r="H9" s="4"/>
      <c r="I9" s="4">
        <v>3554.72</v>
      </c>
      <c r="J9" s="4">
        <v>10006.209999999999</v>
      </c>
      <c r="K9" s="3">
        <v>9991.5</v>
      </c>
      <c r="L9" s="3">
        <v>10251.299999999999</v>
      </c>
      <c r="M9" s="3">
        <v>9618.18</v>
      </c>
      <c r="N9" s="3">
        <v>8699.9699999999993</v>
      </c>
      <c r="O9" s="1">
        <v>8405.3799999999992</v>
      </c>
      <c r="P9" s="12">
        <f>SUM(B9:O9)</f>
        <v>60527.259999999995</v>
      </c>
    </row>
    <row r="10" spans="1:16" ht="18" customHeight="1" x14ac:dyDescent="0.2">
      <c r="A10" s="2" t="s"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3">
        <v>10115.790000000001</v>
      </c>
      <c r="M10" s="3">
        <v>13228.81</v>
      </c>
      <c r="N10" s="3">
        <v>21287.33</v>
      </c>
      <c r="O10" s="1">
        <v>39766.39</v>
      </c>
      <c r="P10" s="12">
        <f>SUM(B10:O10)</f>
        <v>84398.32</v>
      </c>
    </row>
    <row r="11" spans="1:16" ht="18" customHeight="1" x14ac:dyDescent="0.2">
      <c r="A11" s="2" t="s"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3">
        <v>34130.300000000003</v>
      </c>
      <c r="O11" s="1">
        <v>33014.85</v>
      </c>
      <c r="P11" s="12">
        <f>SUM(B11:O11)</f>
        <v>67145.149999999994</v>
      </c>
    </row>
    <row r="12" spans="1:16" ht="18" customHeight="1" x14ac:dyDescent="0.2">
      <c r="A12" s="2" t="s">
        <v>11</v>
      </c>
      <c r="B12" s="4"/>
      <c r="C12" s="4"/>
      <c r="D12" s="4"/>
      <c r="E12" s="4"/>
      <c r="F12" s="4"/>
      <c r="G12" s="4"/>
      <c r="H12" s="4"/>
      <c r="I12" s="4">
        <v>992.22</v>
      </c>
      <c r="J12" s="4">
        <v>20743.68</v>
      </c>
      <c r="K12" s="3">
        <v>20713.2</v>
      </c>
      <c r="L12" s="3">
        <v>21162.33</v>
      </c>
      <c r="M12" s="3">
        <v>19855.349999999999</v>
      </c>
      <c r="N12" s="3">
        <v>19560.27</v>
      </c>
      <c r="O12" s="1">
        <v>19870.599999999999</v>
      </c>
      <c r="P12" s="12">
        <f>SUM(B12:O12)</f>
        <v>122897.65</v>
      </c>
    </row>
    <row r="13" spans="1:16" ht="18" customHeight="1" x14ac:dyDescent="0.2">
      <c r="A13" s="2" t="s">
        <v>12</v>
      </c>
      <c r="B13" s="4"/>
      <c r="C13" s="4"/>
      <c r="D13" s="4"/>
      <c r="E13" s="4"/>
      <c r="F13" s="4"/>
      <c r="G13" s="4"/>
      <c r="H13" s="4">
        <v>4106.1899999999996</v>
      </c>
      <c r="I13" s="4">
        <v>4167.29</v>
      </c>
      <c r="J13" s="4">
        <v>4529.3900000000003</v>
      </c>
      <c r="K13" s="3">
        <v>4522.74</v>
      </c>
      <c r="L13" s="3">
        <v>4686.0200000000004</v>
      </c>
      <c r="M13" s="3">
        <v>4837.1099999999997</v>
      </c>
      <c r="N13" s="3">
        <v>5018.51</v>
      </c>
      <c r="O13" s="1">
        <v>5355.89</v>
      </c>
      <c r="P13" s="12">
        <f>SUM(B13:O13)</f>
        <v>37223.14</v>
      </c>
    </row>
    <row r="14" spans="1:16" ht="18" customHeight="1" x14ac:dyDescent="0.2">
      <c r="A14" s="2" t="s">
        <v>38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1">
        <v>130684.07</v>
      </c>
      <c r="P14" s="12">
        <f>SUM(B14:O14)</f>
        <v>130684.07</v>
      </c>
    </row>
    <row r="15" spans="1:16" ht="18" customHeight="1" x14ac:dyDescent="0.2">
      <c r="A15" s="2" t="s">
        <v>39</v>
      </c>
      <c r="B15" s="4"/>
      <c r="C15" s="4"/>
      <c r="D15" s="4"/>
      <c r="E15" s="4">
        <v>5476.18</v>
      </c>
      <c r="F15" s="4">
        <v>5638.96</v>
      </c>
      <c r="G15" s="4">
        <v>6610.3</v>
      </c>
      <c r="H15" s="4">
        <v>6711.93</v>
      </c>
      <c r="I15" s="4">
        <v>6817.93</v>
      </c>
      <c r="J15" s="4">
        <v>7614.99</v>
      </c>
      <c r="K15" s="3">
        <v>7603.8</v>
      </c>
      <c r="L15" s="3">
        <v>7806.31</v>
      </c>
      <c r="M15" s="3">
        <v>8559.32</v>
      </c>
      <c r="N15" s="3">
        <v>8387.09</v>
      </c>
      <c r="O15" s="1">
        <v>8739.91</v>
      </c>
      <c r="P15" s="12">
        <f>SUM(B15:O15)</f>
        <v>79966.720000000001</v>
      </c>
    </row>
    <row r="16" spans="1:16" ht="18" customHeight="1" x14ac:dyDescent="0.2">
      <c r="A16" s="2" t="s">
        <v>40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1">
        <v>5646.47</v>
      </c>
      <c r="P16" s="12">
        <f>SUM(B16:O16)</f>
        <v>5646.47</v>
      </c>
    </row>
    <row r="17" spans="1:17" ht="18" customHeight="1" x14ac:dyDescent="0.2">
      <c r="A17" s="2" t="s">
        <v>13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">
        <v>38380.51</v>
      </c>
      <c r="P17" s="12">
        <f>SUM(B17:O17)</f>
        <v>38380.51</v>
      </c>
    </row>
    <row r="18" spans="1:17" ht="18" customHeight="1" x14ac:dyDescent="0.2">
      <c r="A18" s="2" t="s">
        <v>41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">
        <v>30734.84</v>
      </c>
      <c r="P18" s="12">
        <f>SUM(B18:O18)</f>
        <v>30734.84</v>
      </c>
    </row>
    <row r="19" spans="1:17" ht="18" customHeight="1" x14ac:dyDescent="0.2">
      <c r="A19" s="2" t="s">
        <v>14</v>
      </c>
      <c r="B19" s="4"/>
      <c r="C19" s="4"/>
      <c r="D19" s="4"/>
      <c r="E19" s="4"/>
      <c r="F19" s="4"/>
      <c r="G19" s="4"/>
      <c r="H19" s="4"/>
      <c r="I19" s="4">
        <v>11614.15</v>
      </c>
      <c r="J19" s="4">
        <v>14571.42</v>
      </c>
      <c r="K19" s="3">
        <v>14550.01</v>
      </c>
      <c r="L19" s="3">
        <v>14854.08</v>
      </c>
      <c r="M19" s="3">
        <v>13936.7</v>
      </c>
      <c r="N19" s="3">
        <v>1612.69</v>
      </c>
      <c r="O19" s="1">
        <v>2894.73</v>
      </c>
      <c r="P19" s="12">
        <f>SUM(B19:O19)</f>
        <v>74033.78</v>
      </c>
    </row>
    <row r="20" spans="1:17" ht="18" customHeight="1" x14ac:dyDescent="0.2">
      <c r="A20" s="2" t="s">
        <v>15</v>
      </c>
      <c r="B20" s="4"/>
      <c r="C20" s="4"/>
      <c r="D20" s="4"/>
      <c r="E20" s="4"/>
      <c r="F20" s="4"/>
      <c r="G20" s="4"/>
      <c r="H20" s="4">
        <v>131958.34</v>
      </c>
      <c r="I20" s="4">
        <v>206044.82</v>
      </c>
      <c r="J20" s="4">
        <v>225328.85</v>
      </c>
      <c r="K20" s="3">
        <v>228951.79</v>
      </c>
      <c r="L20" s="3">
        <v>241229.16</v>
      </c>
      <c r="M20" s="3">
        <v>226330.91</v>
      </c>
      <c r="N20" s="3">
        <v>249619.95</v>
      </c>
      <c r="O20" s="1">
        <v>265066.17</v>
      </c>
      <c r="P20" s="12">
        <f t="shared" ref="P20" si="0">SUM(B20:O20)</f>
        <v>1774529.99</v>
      </c>
    </row>
    <row r="21" spans="1:17" ht="33" customHeight="1" x14ac:dyDescent="0.25">
      <c r="A21" s="24" t="s">
        <v>36</v>
      </c>
      <c r="B21" s="10">
        <f>SUM(B5:B20)</f>
        <v>51921.17</v>
      </c>
      <c r="C21" s="10">
        <f>SUM(C5:C20)</f>
        <v>44510.63</v>
      </c>
      <c r="D21" s="10">
        <f>SUM(D5:D20)</f>
        <v>43327.14</v>
      </c>
      <c r="E21" s="10">
        <f>SUM(E5:E20)</f>
        <v>49262.95</v>
      </c>
      <c r="F21" s="10">
        <f>SUM(F5:F20)</f>
        <v>54293.25</v>
      </c>
      <c r="G21" s="10">
        <f>SUM(G5:G20)</f>
        <v>57371.490000000005</v>
      </c>
      <c r="H21" s="10">
        <f>SUM(H5:H20)</f>
        <v>208382.38999999998</v>
      </c>
      <c r="I21" s="10">
        <f>SUM(I5:I20)</f>
        <v>480539.83000000007</v>
      </c>
      <c r="J21" s="10">
        <f>SUM(J5:J20)</f>
        <v>544884.38</v>
      </c>
      <c r="K21" s="15">
        <f>SUM(K5:K20)</f>
        <v>533080.23</v>
      </c>
      <c r="L21" s="10">
        <f>SUM(L5:L20)</f>
        <v>547425.63</v>
      </c>
      <c r="M21" s="10">
        <f>SUM(M5:M20)</f>
        <v>574946.76</v>
      </c>
      <c r="N21" s="10">
        <f>SUM(N5:N20)</f>
        <v>591249.15</v>
      </c>
      <c r="O21" s="14">
        <f>SUM(O5:O20)</f>
        <v>821349.59999999986</v>
      </c>
      <c r="P21" s="81">
        <f>SUM(B21:O21)</f>
        <v>4602544.5999999996</v>
      </c>
      <c r="Q21" s="8"/>
    </row>
    <row r="22" spans="1:17" ht="5.0999999999999996" customHeight="1" x14ac:dyDescent="0.25">
      <c r="A22" s="36"/>
      <c r="B22" s="19"/>
      <c r="C22" s="19"/>
      <c r="D22" s="19"/>
      <c r="E22" s="19"/>
      <c r="F22" s="19"/>
      <c r="G22" s="19"/>
      <c r="H22" s="19"/>
      <c r="I22" s="19"/>
      <c r="J22" s="19"/>
      <c r="K22" s="37"/>
      <c r="L22" s="19"/>
      <c r="M22" s="19"/>
      <c r="N22" s="19"/>
      <c r="O22" s="19"/>
      <c r="P22" s="38"/>
      <c r="Q22" s="8"/>
    </row>
    <row r="23" spans="1:17" ht="18" customHeight="1" x14ac:dyDescent="0.2">
      <c r="A23" s="2" t="s">
        <v>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3">
        <v>5593.79</v>
      </c>
      <c r="N23" s="3">
        <v>7853.92</v>
      </c>
      <c r="O23" s="1">
        <v>24767.18</v>
      </c>
      <c r="P23" s="12">
        <f>SUM(B23:O23)</f>
        <v>38214.89</v>
      </c>
    </row>
    <row r="24" spans="1:17" ht="18" customHeight="1" x14ac:dyDescent="0.2">
      <c r="A24" s="2" t="s">
        <v>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3">
        <v>31793.63</v>
      </c>
      <c r="N24" s="3">
        <v>31317.69</v>
      </c>
      <c r="O24" s="1">
        <v>36246.07</v>
      </c>
      <c r="P24" s="12">
        <f>SUM(B24:O24)</f>
        <v>99357.39</v>
      </c>
    </row>
    <row r="25" spans="1:17" ht="33" customHeight="1" x14ac:dyDescent="0.25">
      <c r="A25" s="24" t="s">
        <v>35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10">
        <f>SUM(M23:M24)</f>
        <v>37387.42</v>
      </c>
      <c r="N25" s="10">
        <f t="shared" ref="N25:O25" si="1">SUM(N23:N24)</f>
        <v>39171.61</v>
      </c>
      <c r="O25" s="14">
        <f t="shared" si="1"/>
        <v>61013.25</v>
      </c>
      <c r="P25" s="81">
        <f>SUM(M25:O25)</f>
        <v>137572.28</v>
      </c>
    </row>
    <row r="26" spans="1:17" ht="5.0999999999999996" customHeight="1" thickBot="1" x14ac:dyDescent="0.3">
      <c r="A26" s="41"/>
      <c r="B26" s="40"/>
      <c r="C26" s="40"/>
      <c r="D26" s="40"/>
      <c r="E26" s="40"/>
      <c r="F26" s="40"/>
      <c r="G26" s="40"/>
      <c r="H26" s="40"/>
      <c r="I26" s="40"/>
      <c r="J26" s="40"/>
      <c r="K26" s="8"/>
      <c r="L26" s="40"/>
      <c r="M26" s="39"/>
      <c r="N26" s="39"/>
      <c r="O26" s="39"/>
      <c r="P26" s="35"/>
    </row>
    <row r="27" spans="1:17" ht="39.75" customHeight="1" thickBot="1" x14ac:dyDescent="0.3">
      <c r="A27" s="45" t="s">
        <v>34</v>
      </c>
      <c r="B27" s="46">
        <f>B21+B25</f>
        <v>51921.17</v>
      </c>
      <c r="C27" s="46">
        <f t="shared" ref="C27:P27" si="2">C21+C25</f>
        <v>44510.63</v>
      </c>
      <c r="D27" s="46">
        <f t="shared" si="2"/>
        <v>43327.14</v>
      </c>
      <c r="E27" s="46">
        <f t="shared" si="2"/>
        <v>49262.95</v>
      </c>
      <c r="F27" s="46">
        <f t="shared" si="2"/>
        <v>54293.25</v>
      </c>
      <c r="G27" s="46">
        <f t="shared" si="2"/>
        <v>57371.490000000005</v>
      </c>
      <c r="H27" s="46">
        <f t="shared" si="2"/>
        <v>208382.38999999998</v>
      </c>
      <c r="I27" s="46">
        <f t="shared" si="2"/>
        <v>480539.83000000007</v>
      </c>
      <c r="J27" s="46">
        <f t="shared" si="2"/>
        <v>544884.38</v>
      </c>
      <c r="K27" s="82">
        <f t="shared" si="2"/>
        <v>533080.23</v>
      </c>
      <c r="L27" s="46">
        <f t="shared" si="2"/>
        <v>547425.63</v>
      </c>
      <c r="M27" s="46">
        <f t="shared" si="2"/>
        <v>612334.18000000005</v>
      </c>
      <c r="N27" s="46">
        <f t="shared" si="2"/>
        <v>630420.76</v>
      </c>
      <c r="O27" s="47">
        <f t="shared" si="2"/>
        <v>882362.84999999986</v>
      </c>
      <c r="P27" s="48">
        <f t="shared" si="2"/>
        <v>4740116.88</v>
      </c>
      <c r="Q27" s="11"/>
    </row>
    <row r="28" spans="1:17" ht="9.9499999999999993" customHeight="1" x14ac:dyDescent="0.25">
      <c r="A28" s="42"/>
      <c r="B28" s="21"/>
      <c r="C28" s="43"/>
      <c r="D28" s="43"/>
      <c r="E28" s="43"/>
      <c r="F28" s="21"/>
      <c r="G28" s="43"/>
      <c r="H28" s="43"/>
      <c r="I28" s="43"/>
      <c r="J28" s="43"/>
      <c r="K28" s="43"/>
      <c r="L28" s="43"/>
      <c r="M28" s="43"/>
      <c r="N28" s="21"/>
      <c r="O28" s="43"/>
      <c r="P28" s="34"/>
      <c r="Q28" s="8"/>
    </row>
    <row r="29" spans="1:17" ht="18" customHeight="1" x14ac:dyDescent="0.2">
      <c r="A29" s="2" t="s">
        <v>2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1">
        <v>323689.14</v>
      </c>
      <c r="P29" s="12">
        <f>SUM(O29)</f>
        <v>323689.14</v>
      </c>
    </row>
    <row r="30" spans="1:17" ht="18" customHeight="1" thickBot="1" x14ac:dyDescent="0.25">
      <c r="A30" s="67" t="s">
        <v>3</v>
      </c>
      <c r="B30" s="68"/>
      <c r="C30" s="68"/>
      <c r="D30" s="68"/>
      <c r="E30" s="68"/>
      <c r="F30" s="68"/>
      <c r="G30" s="68"/>
      <c r="H30" s="68"/>
      <c r="I30" s="68"/>
      <c r="J30" s="69">
        <v>45857.68</v>
      </c>
      <c r="K30" s="68">
        <v>0</v>
      </c>
      <c r="L30" s="69">
        <v>21045.82</v>
      </c>
      <c r="M30" s="69">
        <v>55527.72</v>
      </c>
      <c r="N30" s="69">
        <v>45881.35</v>
      </c>
      <c r="O30" s="70">
        <v>45026.66</v>
      </c>
      <c r="P30" s="71">
        <f>SUM(J30:O30)</f>
        <v>213339.23</v>
      </c>
    </row>
    <row r="31" spans="1:17" ht="33" customHeight="1" thickBot="1" x14ac:dyDescent="0.3">
      <c r="A31" s="62" t="s">
        <v>33</v>
      </c>
      <c r="B31" s="63"/>
      <c r="C31" s="63"/>
      <c r="D31" s="63"/>
      <c r="E31" s="63"/>
      <c r="F31" s="63"/>
      <c r="G31" s="64"/>
      <c r="H31" s="64"/>
      <c r="I31" s="64"/>
      <c r="J31" s="65">
        <f>J29+J30</f>
        <v>45857.68</v>
      </c>
      <c r="K31" s="65">
        <f t="shared" ref="K31:O31" si="3">K29+K30</f>
        <v>0</v>
      </c>
      <c r="L31" s="65">
        <f t="shared" si="3"/>
        <v>21045.82</v>
      </c>
      <c r="M31" s="65">
        <f t="shared" si="3"/>
        <v>55527.72</v>
      </c>
      <c r="N31" s="65">
        <f t="shared" si="3"/>
        <v>45881.35</v>
      </c>
      <c r="O31" s="66">
        <f t="shared" si="3"/>
        <v>368715.80000000005</v>
      </c>
      <c r="P31" s="72">
        <f>P29+P30</f>
        <v>537028.37</v>
      </c>
      <c r="Q31" s="11"/>
    </row>
    <row r="32" spans="1:17" ht="9.9499999999999993" customHeight="1" x14ac:dyDescent="0.25">
      <c r="A32" s="58"/>
      <c r="B32" s="18"/>
      <c r="C32" s="18"/>
      <c r="D32" s="18"/>
      <c r="E32" s="18"/>
      <c r="F32" s="18"/>
      <c r="G32" s="59"/>
      <c r="H32" s="59"/>
      <c r="I32" s="59"/>
      <c r="J32" s="60"/>
      <c r="K32" s="60"/>
      <c r="L32" s="60"/>
      <c r="M32" s="60"/>
      <c r="N32" s="60"/>
      <c r="O32" s="60"/>
      <c r="P32" s="61"/>
      <c r="Q32" s="8"/>
    </row>
    <row r="33" spans="1:17" ht="18" customHeight="1" thickBot="1" x14ac:dyDescent="0.25">
      <c r="A33" s="73" t="s">
        <v>7</v>
      </c>
      <c r="B33" s="74"/>
      <c r="C33" s="74"/>
      <c r="D33" s="74"/>
      <c r="E33" s="74"/>
      <c r="F33" s="74"/>
      <c r="G33" s="75">
        <v>18836.71</v>
      </c>
      <c r="H33" s="75">
        <v>577259.57999999996</v>
      </c>
      <c r="I33" s="75">
        <v>750484.31</v>
      </c>
      <c r="J33" s="75">
        <v>552007.86</v>
      </c>
      <c r="K33" s="75">
        <v>686746.51</v>
      </c>
      <c r="L33" s="75">
        <v>753112.46</v>
      </c>
      <c r="M33" s="75">
        <v>794828.15</v>
      </c>
      <c r="N33" s="75">
        <v>871423.18</v>
      </c>
      <c r="O33" s="76">
        <v>808347.9</v>
      </c>
      <c r="P33" s="77">
        <f>SUM(G33:O33)</f>
        <v>5813046.6600000001</v>
      </c>
    </row>
    <row r="34" spans="1:17" ht="33" customHeight="1" thickBot="1" x14ac:dyDescent="0.3">
      <c r="A34" s="45" t="s">
        <v>37</v>
      </c>
      <c r="B34" s="78"/>
      <c r="C34" s="78"/>
      <c r="D34" s="78"/>
      <c r="E34" s="78"/>
      <c r="F34" s="78"/>
      <c r="G34" s="46">
        <f>G33</f>
        <v>18836.71</v>
      </c>
      <c r="H34" s="46">
        <f t="shared" ref="H34:P34" si="4">H33</f>
        <v>577259.57999999996</v>
      </c>
      <c r="I34" s="46">
        <f t="shared" si="4"/>
        <v>750484.31</v>
      </c>
      <c r="J34" s="46">
        <f t="shared" si="4"/>
        <v>552007.86</v>
      </c>
      <c r="K34" s="46">
        <f t="shared" si="4"/>
        <v>686746.51</v>
      </c>
      <c r="L34" s="46">
        <f t="shared" si="4"/>
        <v>753112.46</v>
      </c>
      <c r="M34" s="46">
        <f t="shared" si="4"/>
        <v>794828.15</v>
      </c>
      <c r="N34" s="46">
        <f t="shared" si="4"/>
        <v>871423.18</v>
      </c>
      <c r="O34" s="79">
        <f t="shared" si="4"/>
        <v>808347.9</v>
      </c>
      <c r="P34" s="80">
        <f t="shared" si="4"/>
        <v>5813046.6600000001</v>
      </c>
      <c r="Q34" s="11"/>
    </row>
    <row r="35" spans="1:17" ht="9.9499999999999993" customHeight="1" thickBot="1" x14ac:dyDescent="0.3">
      <c r="A35" s="50"/>
      <c r="B35" s="52"/>
      <c r="C35" s="52"/>
      <c r="D35" s="52"/>
      <c r="E35" s="52"/>
      <c r="F35" s="51"/>
      <c r="G35" s="53"/>
      <c r="H35" s="53"/>
      <c r="I35" s="49"/>
      <c r="J35" s="53"/>
      <c r="K35" s="49"/>
      <c r="L35" s="53"/>
      <c r="M35" s="53"/>
      <c r="N35" s="53"/>
      <c r="O35" s="53"/>
      <c r="P35" s="54"/>
    </row>
    <row r="36" spans="1:17" ht="54" customHeight="1" thickTop="1" thickBot="1" x14ac:dyDescent="0.3">
      <c r="A36" s="25" t="s">
        <v>42</v>
      </c>
      <c r="B36" s="83">
        <f>B27+B31+B34</f>
        <v>51921.17</v>
      </c>
      <c r="C36" s="83">
        <f t="shared" ref="C36:O36" si="5">C27+C31+C34</f>
        <v>44510.63</v>
      </c>
      <c r="D36" s="83">
        <f t="shared" si="5"/>
        <v>43327.14</v>
      </c>
      <c r="E36" s="83">
        <f t="shared" si="5"/>
        <v>49262.95</v>
      </c>
      <c r="F36" s="83">
        <f t="shared" si="5"/>
        <v>54293.25</v>
      </c>
      <c r="G36" s="83">
        <f t="shared" si="5"/>
        <v>76208.200000000012</v>
      </c>
      <c r="H36" s="83">
        <f t="shared" si="5"/>
        <v>785641.97</v>
      </c>
      <c r="I36" s="83">
        <f t="shared" si="5"/>
        <v>1231024.1400000001</v>
      </c>
      <c r="J36" s="83">
        <f t="shared" si="5"/>
        <v>1142749.92</v>
      </c>
      <c r="K36" s="83">
        <f t="shared" si="5"/>
        <v>1219826.74</v>
      </c>
      <c r="L36" s="83">
        <f t="shared" si="5"/>
        <v>1321583.9099999999</v>
      </c>
      <c r="M36" s="83">
        <f t="shared" si="5"/>
        <v>1462690.05</v>
      </c>
      <c r="N36" s="83">
        <f t="shared" si="5"/>
        <v>1547725.29</v>
      </c>
      <c r="O36" s="83">
        <f t="shared" si="5"/>
        <v>2059426.5499999998</v>
      </c>
      <c r="P36" s="84">
        <f>SUM(B36:O36)</f>
        <v>11090191.91</v>
      </c>
    </row>
    <row r="37" spans="1:17" ht="18" customHeight="1" thickTop="1" x14ac:dyDescent="0.2"/>
    <row r="38" spans="1:17" ht="18" customHeight="1" x14ac:dyDescent="0.2">
      <c r="A38" s="27"/>
    </row>
    <row r="39" spans="1:17" ht="18" customHeight="1" x14ac:dyDescent="0.2">
      <c r="P39" s="9"/>
    </row>
    <row r="43" spans="1:17" ht="18" customHeight="1" x14ac:dyDescent="0.2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7" ht="18" customHeight="1" x14ac:dyDescent="0.2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7" ht="18" customHeight="1" x14ac:dyDescent="0.2"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8"/>
    </row>
    <row r="46" spans="1:17" ht="18" customHeight="1" x14ac:dyDescent="0.2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7" ht="18" customHeight="1" x14ac:dyDescent="0.2">
      <c r="B47" s="8"/>
      <c r="C47" s="16"/>
      <c r="D47" s="16"/>
      <c r="E47" s="16"/>
      <c r="F47" s="16"/>
      <c r="G47" s="16"/>
      <c r="H47" s="16"/>
      <c r="I47" s="16"/>
      <c r="J47" s="16"/>
      <c r="K47" s="17"/>
      <c r="L47" s="8"/>
    </row>
    <row r="48" spans="1:17" ht="18" customHeight="1" x14ac:dyDescent="0.2">
      <c r="B48" s="8"/>
      <c r="C48" s="16"/>
      <c r="D48" s="16"/>
      <c r="E48" s="16"/>
      <c r="F48" s="17"/>
      <c r="G48" s="16"/>
      <c r="H48" s="17"/>
      <c r="I48" s="17"/>
      <c r="J48" s="17"/>
      <c r="K48" s="17"/>
      <c r="L48" s="8"/>
    </row>
    <row r="49" spans="2:12" ht="18" customHeight="1" x14ac:dyDescent="0.2">
      <c r="B49" s="8"/>
      <c r="C49" s="16"/>
      <c r="D49" s="16"/>
      <c r="E49" s="8"/>
      <c r="F49" s="17"/>
      <c r="G49" s="16"/>
      <c r="H49" s="17"/>
      <c r="I49" s="17"/>
      <c r="J49" s="17"/>
      <c r="K49" s="17"/>
      <c r="L49" s="8"/>
    </row>
    <row r="50" spans="2:12" ht="18" customHeight="1" x14ac:dyDescent="0.2">
      <c r="B50" s="31"/>
      <c r="C50" s="8"/>
      <c r="D50" s="8"/>
      <c r="E50" s="8"/>
      <c r="F50" s="21"/>
      <c r="G50" s="21"/>
      <c r="H50" s="21"/>
      <c r="I50" s="21"/>
      <c r="J50" s="21"/>
      <c r="K50" s="21"/>
      <c r="L50" s="8"/>
    </row>
    <row r="51" spans="2:12" ht="18" customHeight="1" x14ac:dyDescent="0.2">
      <c r="B51" s="20"/>
      <c r="C51" s="8"/>
      <c r="D51" s="8"/>
      <c r="E51" s="8"/>
      <c r="F51" s="21"/>
      <c r="G51" s="21"/>
      <c r="H51" s="21"/>
      <c r="I51" s="21"/>
      <c r="J51" s="21"/>
      <c r="K51" s="21"/>
      <c r="L51" s="8"/>
    </row>
    <row r="52" spans="2:12" ht="18" customHeight="1" x14ac:dyDescent="0.2">
      <c r="B52" s="8"/>
      <c r="C52" s="16"/>
      <c r="D52" s="16"/>
      <c r="E52" s="16"/>
      <c r="F52" s="16"/>
      <c r="G52" s="16"/>
      <c r="H52" s="16"/>
      <c r="I52" s="16"/>
      <c r="J52" s="16"/>
      <c r="K52" s="16"/>
      <c r="L52" s="8"/>
    </row>
    <row r="53" spans="2:12" ht="18" customHeight="1" x14ac:dyDescent="0.2">
      <c r="B53" s="32"/>
      <c r="C53" s="33"/>
      <c r="D53" s="8"/>
      <c r="E53" s="8"/>
      <c r="F53" s="8"/>
      <c r="G53" s="8"/>
      <c r="H53" s="8"/>
      <c r="I53" s="8"/>
      <c r="J53" s="8"/>
      <c r="K53" s="8"/>
      <c r="L53" s="8"/>
    </row>
    <row r="54" spans="2:12" ht="18" customHeight="1" x14ac:dyDescent="0.2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2:12" ht="18" customHeight="1" x14ac:dyDescent="0.2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2:12" ht="18" customHeight="1" x14ac:dyDescent="0.2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</row>
    <row r="57" spans="2:12" ht="18" customHeight="1" x14ac:dyDescent="0.2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2:12" ht="18" customHeight="1" x14ac:dyDescent="0.2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</sheetData>
  <mergeCells count="2">
    <mergeCell ref="A1:O1"/>
    <mergeCell ref="P2:P3"/>
  </mergeCells>
  <pageMargins left="0.7" right="0.7" top="0.75" bottom="0.75" header="0.3" footer="0.3"/>
  <ignoredErrors>
    <ignoredError sqref="B21:M21 N21:O2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Cook, Rachel</dc:creator>
  <cp:lastModifiedBy>Cook, Rachel</cp:lastModifiedBy>
  <dcterms:created xsi:type="dcterms:W3CDTF">2026-07-16T19:15:24Z</dcterms:created>
  <dcterms:modified xsi:type="dcterms:W3CDTF">2026-07-21T18:46:14Z</dcterms:modified>
</cp:coreProperties>
</file>